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Августовский педсовет\2026\Сытникова С.В\"/>
    </mc:Choice>
  </mc:AlternateContent>
  <xr:revisionPtr revIDLastSave="0" documentId="13_ncr:1_{B2A3D4E9-D4A3-4ED8-91DF-42948C1E4F3E}" xr6:coauthVersionLast="47" xr6:coauthVersionMax="47" xr10:uidLastSave="{00000000-0000-0000-0000-000000000000}"/>
  <bookViews>
    <workbookView xWindow="-120" yWindow="-120" windowWidth="38640" windowHeight="21120" xr2:uid="{ACCAB97C-E745-4218-BD21-4A3F6037ACFC}"/>
  </bookViews>
  <sheets>
    <sheet name="Сводная по ГИР" sheetId="6" r:id="rId1"/>
  </sheets>
  <definedNames>
    <definedName name="_xlnm._FilterDatabase" localSheetId="0" hidden="1">'Сводная по ГИР'!$A$3:$P$3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6" l="1"/>
  <c r="N10" i="6"/>
  <c r="N6" i="6"/>
  <c r="N8" i="6"/>
  <c r="N23" i="6"/>
  <c r="N5" i="6"/>
  <c r="N42" i="6"/>
  <c r="N9" i="6"/>
  <c r="N38" i="6"/>
  <c r="N11" i="6"/>
  <c r="N43" i="6"/>
  <c r="N12" i="6"/>
  <c r="N31" i="6"/>
  <c r="N13" i="6"/>
  <c r="N26" i="6"/>
  <c r="N17" i="6"/>
  <c r="N39" i="6"/>
  <c r="N18" i="6"/>
  <c r="N34" i="6"/>
  <c r="N24" i="6"/>
  <c r="N21" i="6"/>
  <c r="N19" i="6"/>
  <c r="N16" i="6"/>
  <c r="N14" i="6"/>
  <c r="N25" i="6"/>
  <c r="N15" i="6"/>
  <c r="N20" i="6"/>
  <c r="N33" i="6"/>
  <c r="N29" i="6"/>
  <c r="N32" i="6"/>
  <c r="N36" i="6"/>
  <c r="N30" i="6"/>
  <c r="N27" i="6"/>
  <c r="N22" i="6"/>
  <c r="N28" i="6"/>
  <c r="N35" i="6"/>
  <c r="N37" i="6"/>
  <c r="N41" i="6"/>
  <c r="N40" i="6"/>
  <c r="N4" i="6"/>
  <c r="H7" i="6"/>
  <c r="I7" i="6" s="1"/>
  <c r="H10" i="6"/>
  <c r="I10" i="6" s="1"/>
  <c r="H6" i="6"/>
  <c r="I6" i="6" s="1"/>
  <c r="H8" i="6"/>
  <c r="I8" i="6" s="1"/>
  <c r="H23" i="6"/>
  <c r="I23" i="6" s="1"/>
  <c r="H42" i="6"/>
  <c r="I42" i="6" s="1"/>
  <c r="H9" i="6"/>
  <c r="I9" i="6" s="1"/>
  <c r="H38" i="6"/>
  <c r="I38" i="6" s="1"/>
  <c r="H11" i="6"/>
  <c r="I11" i="6" s="1"/>
  <c r="H43" i="6"/>
  <c r="I43" i="6" s="1"/>
  <c r="H12" i="6"/>
  <c r="I12" i="6" s="1"/>
  <c r="H31" i="6"/>
  <c r="I31" i="6" s="1"/>
  <c r="H13" i="6"/>
  <c r="I13" i="6" s="1"/>
  <c r="H26" i="6"/>
  <c r="I26" i="6" s="1"/>
  <c r="H17" i="6"/>
  <c r="I17" i="6" s="1"/>
  <c r="H39" i="6"/>
  <c r="I39" i="6" s="1"/>
  <c r="H18" i="6"/>
  <c r="I18" i="6" s="1"/>
  <c r="H34" i="6"/>
  <c r="I34" i="6" s="1"/>
  <c r="H24" i="6"/>
  <c r="I24" i="6" s="1"/>
  <c r="H21" i="6"/>
  <c r="I21" i="6" s="1"/>
  <c r="H19" i="6"/>
  <c r="I19" i="6" s="1"/>
  <c r="H16" i="6"/>
  <c r="I16" i="6" s="1"/>
  <c r="H14" i="6"/>
  <c r="I14" i="6" s="1"/>
  <c r="H25" i="6"/>
  <c r="I25" i="6" s="1"/>
  <c r="H15" i="6"/>
  <c r="I15" i="6" s="1"/>
  <c r="H20" i="6"/>
  <c r="I20" i="6" s="1"/>
  <c r="H33" i="6"/>
  <c r="I33" i="6" s="1"/>
  <c r="H29" i="6"/>
  <c r="I29" i="6" s="1"/>
  <c r="H32" i="6"/>
  <c r="I32" i="6" s="1"/>
  <c r="H36" i="6"/>
  <c r="I36" i="6" s="1"/>
  <c r="H30" i="6"/>
  <c r="I30" i="6" s="1"/>
  <c r="H27" i="6"/>
  <c r="I27" i="6" s="1"/>
  <c r="H22" i="6"/>
  <c r="I22" i="6" s="1"/>
  <c r="H28" i="6"/>
  <c r="I28" i="6" s="1"/>
  <c r="H35" i="6"/>
  <c r="I35" i="6" s="1"/>
  <c r="H37" i="6"/>
  <c r="I37" i="6" s="1"/>
  <c r="H41" i="6"/>
  <c r="I41" i="6" s="1"/>
  <c r="H40" i="6"/>
  <c r="I40" i="6" s="1"/>
  <c r="H4" i="6"/>
  <c r="I4" i="6" s="1"/>
  <c r="L5" i="6" l="1"/>
  <c r="P5" i="6" s="1"/>
  <c r="L9" i="6" l="1"/>
  <c r="P9" i="6" s="1"/>
  <c r="L33" i="6"/>
  <c r="P33" i="6" s="1"/>
  <c r="L38" i="6"/>
  <c r="P38" i="6" s="1"/>
  <c r="L29" i="6"/>
  <c r="P29" i="6" s="1"/>
  <c r="L14" i="6"/>
  <c r="P14" i="6" s="1"/>
  <c r="L22" i="6"/>
  <c r="P22" i="6" s="1"/>
  <c r="L10" i="6"/>
  <c r="P10" i="6" s="1"/>
  <c r="L8" i="6"/>
  <c r="P8" i="6" s="1"/>
  <c r="L31" i="6"/>
  <c r="P31" i="6" s="1"/>
  <c r="L4" i="6"/>
  <c r="P4" i="6" s="1"/>
  <c r="L7" i="6"/>
  <c r="P7" i="6" s="1"/>
  <c r="L39" i="6"/>
  <c r="P39" i="6" s="1"/>
  <c r="L6" i="6"/>
  <c r="P6" i="6" s="1"/>
  <c r="L20" i="6"/>
  <c r="P20" i="6" s="1"/>
  <c r="L11" i="6"/>
  <c r="P11" i="6" s="1"/>
  <c r="L35" i="6"/>
  <c r="P35" i="6" s="1"/>
  <c r="L18" i="6"/>
  <c r="P18" i="6" s="1"/>
  <c r="L12" i="6"/>
  <c r="P12" i="6" s="1"/>
  <c r="L24" i="6"/>
  <c r="P24" i="6" s="1"/>
  <c r="L37" i="6"/>
  <c r="P37" i="6" s="1"/>
  <c r="L26" i="6"/>
  <c r="P26" i="6" s="1"/>
  <c r="L28" i="6"/>
  <c r="P28" i="6" s="1"/>
  <c r="L23" i="6"/>
  <c r="P23" i="6" s="1"/>
  <c r="L41" i="6"/>
  <c r="P41" i="6" s="1"/>
  <c r="L36" i="6"/>
  <c r="P36" i="6" s="1"/>
  <c r="L17" i="6"/>
  <c r="P17" i="6" s="1"/>
  <c r="L21" i="6"/>
  <c r="P21" i="6" s="1"/>
  <c r="L19" i="6"/>
  <c r="P19" i="6" s="1"/>
  <c r="L27" i="6"/>
  <c r="P27" i="6" s="1"/>
  <c r="L15" i="6"/>
  <c r="P15" i="6" s="1"/>
  <c r="L42" i="6"/>
  <c r="P42" i="6" s="1"/>
  <c r="L32" i="6"/>
  <c r="P32" i="6" s="1"/>
  <c r="L13" i="6"/>
  <c r="P13" i="6" s="1"/>
  <c r="L43" i="6"/>
  <c r="P43" i="6" s="1"/>
  <c r="L16" i="6"/>
  <c r="P16" i="6" s="1"/>
  <c r="L30" i="6"/>
  <c r="P30" i="6" s="1"/>
  <c r="L34" i="6"/>
  <c r="P34" i="6" s="1"/>
  <c r="L40" i="6"/>
  <c r="P40" i="6" s="1"/>
  <c r="L25" i="6"/>
  <c r="P25" i="6" s="1"/>
</calcChain>
</file>

<file path=xl/sharedStrings.xml><?xml version="1.0" encoding="utf-8"?>
<sst xmlns="http://schemas.openxmlformats.org/spreadsheetml/2006/main" count="58" uniqueCount="58">
  <si>
    <t>Информатика</t>
  </si>
  <si>
    <t>Физика</t>
  </si>
  <si>
    <t>Математика</t>
  </si>
  <si>
    <t>Химия</t>
  </si>
  <si>
    <t>Биология</t>
  </si>
  <si>
    <t xml:space="preserve">Муниципалитетное образование </t>
  </si>
  <si>
    <t>Абанский муниципальный округ</t>
  </si>
  <si>
    <t>Ачинский муниципальный округ</t>
  </si>
  <si>
    <t>Балахтинско-Новоселовский муниципальный округ</t>
  </si>
  <si>
    <t>Бирилюсский муниципальный округ</t>
  </si>
  <si>
    <t>Боготольский муниципальный округ</t>
  </si>
  <si>
    <t>Богучанский муниципальный округ</t>
  </si>
  <si>
    <t>Большемуртинско-Сухобузимский муниципальный округ</t>
  </si>
  <si>
    <t>Городской округ город Дивногорск</t>
  </si>
  <si>
    <t>Городской округ город Красноярск</t>
  </si>
  <si>
    <t>Городской округ город Норильск</t>
  </si>
  <si>
    <t>Городской округ ЗАТО город Железногорск</t>
  </si>
  <si>
    <t>Городской округ ЗАТО город Зеленогорск</t>
  </si>
  <si>
    <t>городской округ ЗАТО поселок Солнечный</t>
  </si>
  <si>
    <t>Дзержинско-Тасеевский муниципальный округ</t>
  </si>
  <si>
    <t>Емельяновский муниципальный округ</t>
  </si>
  <si>
    <t>Енисейский муниципальный округ</t>
  </si>
  <si>
    <t>Ермаковский муниципальный округ</t>
  </si>
  <si>
    <t>Идринско-Краснотуранский муниципальный округ</t>
  </si>
  <si>
    <t>Иланско-Нижнеингашский муниципальный округ</t>
  </si>
  <si>
    <t>Ирбейско-Саянский муниципальный округ</t>
  </si>
  <si>
    <t>Казачинско-Пировский муниципальный округ</t>
  </si>
  <si>
    <t>Канский муниципальный округ</t>
  </si>
  <si>
    <t>Каратузский муниципальныйокруг</t>
  </si>
  <si>
    <t>Кежемский муниципальный округ</t>
  </si>
  <si>
    <t>Козульский муниципальный округ</t>
  </si>
  <si>
    <t>Курагинский муниципальный округ</t>
  </si>
  <si>
    <t>Манско-Уярский муниципальный округ</t>
  </si>
  <si>
    <t>Минусинский муниципальный округ</t>
  </si>
  <si>
    <t>Мотыгинский муниципальный округ</t>
  </si>
  <si>
    <t>Назаровский муниципальный округ</t>
  </si>
  <si>
    <t>Рыбинский муниципальный округ</t>
  </si>
  <si>
    <t>Северо-Енисейский муниципальный округ</t>
  </si>
  <si>
    <t>Сосновоборский муниципальный округ</t>
  </si>
  <si>
    <t>Таймырский Долгано-Ненецкий муниципальный округ</t>
  </si>
  <si>
    <t>Туруханский муниципальный округ</t>
  </si>
  <si>
    <t>Ужурский муниципальный округ</t>
  </si>
  <si>
    <t>Шарыповский муниципальный округ</t>
  </si>
  <si>
    <t>Шушенский муниципальный округ</t>
  </si>
  <si>
    <t>Эвенкийский муниципальный округ</t>
  </si>
  <si>
    <t>Итого</t>
  </si>
  <si>
    <t>Кол-во обучающихся 1-11 классов</t>
  </si>
  <si>
    <t>Инженерное направление</t>
  </si>
  <si>
    <r>
      <t xml:space="preserve">Количество </t>
    </r>
    <r>
      <rPr>
        <u/>
        <sz val="11"/>
        <color theme="1"/>
        <rFont val="Calibri"/>
        <family val="2"/>
        <charset val="204"/>
        <scheme val="minor"/>
      </rPr>
      <t>записей</t>
    </r>
    <r>
      <rPr>
        <sz val="11"/>
        <color theme="1"/>
        <rFont val="Calibri"/>
        <family val="2"/>
        <charset val="204"/>
        <scheme val="minor"/>
      </rPr>
      <t xml:space="preserve"> в ГИР за 2025/26 уч. г. в Красноярском крае</t>
    </r>
  </si>
  <si>
    <t>Всего записей в ГИР</t>
  </si>
  <si>
    <t>Кол-во призовых мест ЕНМО</t>
  </si>
  <si>
    <t>Доля призеров ЕНМО</t>
  </si>
  <si>
    <t>Кол-во регистраций ЛК</t>
  </si>
  <si>
    <t>Доля регистраций по отношению к общему кол-ву обучающихся</t>
  </si>
  <si>
    <t>2025-2026 уч.год</t>
  </si>
  <si>
    <t>Доля (все мероприятия 2026)</t>
  </si>
  <si>
    <t xml:space="preserve">Доля (все мероприятия 2025) </t>
  </si>
  <si>
    <t>Прирост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</si>
</sst>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1" applyFont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3" fontId="0" fillId="0" borderId="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3" fontId="1" fillId="0" borderId="1" xfId="1" applyNumberFormat="1" applyFont="1" applyBorder="1" applyAlignment="1">
      <alignment horizontal="center" vertical="center" wrapText="1"/>
    </xf>
    <xf numFmtId="3" fontId="1" fillId="0" borderId="1" xfId="1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1" applyFont="1" applyFill="1" applyBorder="1" applyAlignment="1">
      <alignment vertical="center" wrapText="1"/>
    </xf>
    <xf numFmtId="3" fontId="1" fillId="0" borderId="1" xfId="1" applyNumberFormat="1" applyFont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vertical="center" wrapText="1"/>
    </xf>
    <xf numFmtId="3" fontId="1" fillId="2" borderId="1" xfId="1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wrapText="1"/>
    </xf>
    <xf numFmtId="0" fontId="1" fillId="3" borderId="1" xfId="1" applyFont="1" applyFill="1" applyBorder="1" applyAlignment="1">
      <alignment vertical="center" wrapText="1"/>
    </xf>
    <xf numFmtId="3" fontId="1" fillId="3" borderId="1" xfId="1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 wrapText="1"/>
    </xf>
    <xf numFmtId="0" fontId="1" fillId="4" borderId="1" xfId="1" applyFont="1" applyFill="1" applyBorder="1" applyAlignment="1">
      <alignment vertical="center" wrapText="1"/>
    </xf>
    <xf numFmtId="3" fontId="1" fillId="4" borderId="1" xfId="1" applyNumberFormat="1" applyFont="1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 wrapText="1"/>
    </xf>
    <xf numFmtId="0" fontId="1" fillId="5" borderId="1" xfId="1" applyFont="1" applyFill="1" applyBorder="1" applyAlignment="1">
      <alignment vertical="center" wrapText="1"/>
    </xf>
    <xf numFmtId="3" fontId="1" fillId="5" borderId="1" xfId="1" applyNumberFormat="1" applyFon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 wrapText="1"/>
    </xf>
    <xf numFmtId="10" fontId="2" fillId="6" borderId="1" xfId="0" applyNumberFormat="1" applyFont="1" applyFill="1" applyBorder="1" applyAlignment="1">
      <alignment horizontal="center" wrapText="1"/>
    </xf>
    <xf numFmtId="3" fontId="1" fillId="7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6" borderId="1" xfId="0" applyFont="1" applyFill="1" applyBorder="1"/>
    <xf numFmtId="3" fontId="2" fillId="6" borderId="1" xfId="0" applyNumberFormat="1" applyFont="1" applyFill="1" applyBorder="1" applyAlignment="1">
      <alignment horizontal="center"/>
    </xf>
    <xf numFmtId="3" fontId="2" fillId="8" borderId="1" xfId="0" applyNumberFormat="1" applyFont="1" applyFill="1" applyBorder="1" applyAlignment="1">
      <alignment horizontal="center"/>
    </xf>
    <xf numFmtId="10" fontId="2" fillId="8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wrapText="1"/>
    </xf>
    <xf numFmtId="4" fontId="1" fillId="9" borderId="1" xfId="1" applyNumberFormat="1" applyFont="1" applyFill="1" applyBorder="1" applyAlignment="1">
      <alignment horizontal="center" vertical="center" wrapText="1"/>
    </xf>
    <xf numFmtId="10" fontId="2" fillId="9" borderId="1" xfId="0" applyNumberFormat="1" applyFont="1" applyFill="1" applyBorder="1" applyAlignment="1">
      <alignment horizontal="center" wrapText="1"/>
    </xf>
    <xf numFmtId="10" fontId="0" fillId="9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10" borderId="1" xfId="0" applyFont="1" applyFill="1" applyBorder="1" applyAlignment="1">
      <alignment horizontal="center" wrapText="1"/>
    </xf>
    <xf numFmtId="10" fontId="0" fillId="10" borderId="1" xfId="0" applyNumberFormat="1" applyFill="1" applyBorder="1" applyAlignment="1">
      <alignment horizontal="center"/>
    </xf>
    <xf numFmtId="10" fontId="0" fillId="8" borderId="1" xfId="0" applyNumberFormat="1" applyFill="1" applyBorder="1" applyAlignment="1">
      <alignment horizontal="center"/>
    </xf>
    <xf numFmtId="3" fontId="2" fillId="6" borderId="1" xfId="1" applyNumberFormat="1" applyFont="1" applyFill="1" applyBorder="1" applyAlignment="1">
      <alignment horizontal="center" wrapText="1"/>
    </xf>
    <xf numFmtId="4" fontId="2" fillId="6" borderId="1" xfId="1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10" fontId="0" fillId="0" borderId="1" xfId="0" applyNumberFormat="1" applyBorder="1" applyAlignment="1">
      <alignment horizontal="center"/>
    </xf>
  </cellXfs>
  <cellStyles count="2">
    <cellStyle name="Обычный" xfId="0" builtinId="0"/>
    <cellStyle name="Обычный 2" xfId="1" xr:uid="{E29B4D84-E586-4D5A-98B4-34041094A1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350E3-E2EE-49A8-A7B9-16BBC8E0131A}">
  <dimension ref="A1:P45"/>
  <sheetViews>
    <sheetView tabSelected="1" zoomScaleNormal="100" workbookViewId="0">
      <selection activeCell="U8" sqref="U8"/>
    </sheetView>
  </sheetViews>
  <sheetFormatPr defaultRowHeight="15" x14ac:dyDescent="0.25"/>
  <cols>
    <col min="1" max="1" width="39.42578125" customWidth="1"/>
    <col min="2" max="4" width="13.7109375" customWidth="1"/>
    <col min="5" max="5" width="13.7109375" style="14" customWidth="1"/>
    <col min="6" max="7" width="13.7109375" customWidth="1"/>
    <col min="8" max="9" width="13.7109375" style="11" customWidth="1"/>
    <col min="10" max="10" width="13.7109375" customWidth="1"/>
    <col min="11" max="12" width="18.5703125" customWidth="1"/>
    <col min="13" max="13" width="14.42578125" customWidth="1"/>
    <col min="14" max="14" width="17.7109375" style="35" customWidth="1"/>
    <col min="15" max="15" width="17.140625" customWidth="1"/>
    <col min="16" max="16" width="15" hidden="1" customWidth="1"/>
  </cols>
  <sheetData>
    <row r="1" spans="1:16" ht="30" x14ac:dyDescent="0.25">
      <c r="A1" s="2" t="s">
        <v>48</v>
      </c>
      <c r="B1" s="3">
        <v>5463</v>
      </c>
      <c r="C1" s="11"/>
      <c r="D1" s="11"/>
      <c r="F1" s="11"/>
      <c r="G1" s="11"/>
    </row>
    <row r="2" spans="1:16" x14ac:dyDescent="0.25">
      <c r="A2" s="54" t="s">
        <v>54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6" s="1" customFormat="1" ht="75" x14ac:dyDescent="0.25">
      <c r="A3" s="6" t="s">
        <v>5</v>
      </c>
      <c r="B3" s="6" t="s">
        <v>4</v>
      </c>
      <c r="C3" s="6" t="s">
        <v>0</v>
      </c>
      <c r="D3" s="6" t="s">
        <v>47</v>
      </c>
      <c r="E3" s="15" t="s">
        <v>2</v>
      </c>
      <c r="F3" s="6" t="s">
        <v>1</v>
      </c>
      <c r="G3" s="6" t="s">
        <v>3</v>
      </c>
      <c r="H3" s="6" t="s">
        <v>50</v>
      </c>
      <c r="I3" s="41" t="s">
        <v>51</v>
      </c>
      <c r="J3" s="6" t="s">
        <v>49</v>
      </c>
      <c r="K3" s="6" t="s">
        <v>46</v>
      </c>
      <c r="L3" s="41" t="s">
        <v>55</v>
      </c>
      <c r="M3" s="6" t="s">
        <v>52</v>
      </c>
      <c r="N3" s="41" t="s">
        <v>53</v>
      </c>
      <c r="O3" s="49" t="s">
        <v>56</v>
      </c>
      <c r="P3" s="6" t="s">
        <v>57</v>
      </c>
    </row>
    <row r="4" spans="1:16" ht="30" customHeight="1" x14ac:dyDescent="0.25">
      <c r="A4" s="17" t="s">
        <v>16</v>
      </c>
      <c r="B4" s="18">
        <v>44</v>
      </c>
      <c r="C4" s="18">
        <v>59</v>
      </c>
      <c r="D4" s="18">
        <v>15</v>
      </c>
      <c r="E4" s="18">
        <v>48</v>
      </c>
      <c r="F4" s="18">
        <v>65</v>
      </c>
      <c r="G4" s="18">
        <v>32</v>
      </c>
      <c r="H4" s="18">
        <f>SUM(B4:G4)</f>
        <v>263</v>
      </c>
      <c r="I4" s="42">
        <f>H4*100/K4</f>
        <v>2.9724231464737794</v>
      </c>
      <c r="J4" s="19">
        <v>464</v>
      </c>
      <c r="K4" s="20">
        <v>8848</v>
      </c>
      <c r="L4" s="43">
        <f t="shared" ref="L4:L43" si="0">J4/K4</f>
        <v>5.2441229656419529E-2</v>
      </c>
      <c r="M4" s="46">
        <v>683</v>
      </c>
      <c r="N4" s="44">
        <f t="shared" ref="N4:N43" si="1">M4/K4</f>
        <v>7.7192585895117544E-2</v>
      </c>
      <c r="O4" s="50">
        <v>3.6999999999999998E-2</v>
      </c>
      <c r="P4" s="55">
        <f t="shared" ref="P4:P43" si="2">L4-O4</f>
        <v>1.5441229656419531E-2</v>
      </c>
    </row>
    <row r="5" spans="1:16" ht="30" customHeight="1" x14ac:dyDescent="0.25">
      <c r="A5" s="37" t="s">
        <v>45</v>
      </c>
      <c r="B5" s="38">
        <v>243</v>
      </c>
      <c r="C5" s="38">
        <v>551</v>
      </c>
      <c r="D5" s="38">
        <v>49</v>
      </c>
      <c r="E5" s="38">
        <v>393</v>
      </c>
      <c r="F5" s="38">
        <v>284</v>
      </c>
      <c r="G5" s="38">
        <v>337</v>
      </c>
      <c r="H5" s="52">
        <v>1857</v>
      </c>
      <c r="I5" s="53">
        <v>0.52</v>
      </c>
      <c r="J5" s="38">
        <v>5463</v>
      </c>
      <c r="K5" s="38">
        <v>355688</v>
      </c>
      <c r="L5" s="33">
        <f t="shared" si="0"/>
        <v>1.5358966285058815E-2</v>
      </c>
      <c r="M5" s="39">
        <v>9061</v>
      </c>
      <c r="N5" s="40">
        <f t="shared" si="1"/>
        <v>2.5474573221475002E-2</v>
      </c>
      <c r="O5" s="51"/>
      <c r="P5" s="55">
        <f t="shared" si="2"/>
        <v>1.5358966285058815E-2</v>
      </c>
    </row>
    <row r="6" spans="1:16" ht="30" customHeight="1" x14ac:dyDescent="0.25">
      <c r="A6" s="29" t="s">
        <v>19</v>
      </c>
      <c r="B6" s="30">
        <v>2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4">
        <f t="shared" ref="H6:H43" si="3">SUM(B6:G6)</f>
        <v>3</v>
      </c>
      <c r="I6" s="42">
        <f t="shared" ref="I6:I43" si="4">H6*100/K6</f>
        <v>0.10668563300142248</v>
      </c>
      <c r="J6" s="31">
        <v>65</v>
      </c>
      <c r="K6" s="32">
        <v>2812</v>
      </c>
      <c r="L6" s="43">
        <f t="shared" si="0"/>
        <v>2.3115220483641535E-2</v>
      </c>
      <c r="M6" s="45">
        <v>28</v>
      </c>
      <c r="N6" s="44">
        <f t="shared" si="1"/>
        <v>9.9573257467994308E-3</v>
      </c>
      <c r="O6" s="50">
        <v>1.24E-2</v>
      </c>
      <c r="P6" s="55">
        <f t="shared" si="2"/>
        <v>1.0715220483641536E-2</v>
      </c>
    </row>
    <row r="7" spans="1:16" ht="30" customHeight="1" x14ac:dyDescent="0.25">
      <c r="A7" s="21" t="s">
        <v>17</v>
      </c>
      <c r="B7" s="22">
        <v>10</v>
      </c>
      <c r="C7" s="22">
        <v>39</v>
      </c>
      <c r="D7" s="22">
        <v>3</v>
      </c>
      <c r="E7" s="22">
        <v>3</v>
      </c>
      <c r="F7" s="22">
        <v>2</v>
      </c>
      <c r="G7" s="22">
        <v>5</v>
      </c>
      <c r="H7" s="22">
        <f t="shared" si="3"/>
        <v>62</v>
      </c>
      <c r="I7" s="42">
        <f t="shared" si="4"/>
        <v>1.0921261229522634</v>
      </c>
      <c r="J7" s="23">
        <v>149</v>
      </c>
      <c r="K7" s="24">
        <v>5677</v>
      </c>
      <c r="L7" s="43">
        <f t="shared" si="0"/>
        <v>2.624625682578827E-2</v>
      </c>
      <c r="M7" s="48">
        <v>156</v>
      </c>
      <c r="N7" s="44">
        <f t="shared" si="1"/>
        <v>2.7479302448476309E-2</v>
      </c>
      <c r="O7" s="50">
        <v>1.61E-2</v>
      </c>
      <c r="P7" s="55">
        <f t="shared" si="2"/>
        <v>1.014625682578827E-2</v>
      </c>
    </row>
    <row r="8" spans="1:16" ht="30" customHeight="1" x14ac:dyDescent="0.25">
      <c r="A8" s="25" t="s">
        <v>14</v>
      </c>
      <c r="B8" s="26">
        <v>128</v>
      </c>
      <c r="C8" s="26">
        <v>357</v>
      </c>
      <c r="D8" s="26">
        <v>22</v>
      </c>
      <c r="E8" s="26">
        <v>270</v>
      </c>
      <c r="F8" s="26">
        <v>189</v>
      </c>
      <c r="G8" s="26">
        <v>272</v>
      </c>
      <c r="H8" s="26">
        <f t="shared" si="3"/>
        <v>1238</v>
      </c>
      <c r="I8" s="42">
        <f t="shared" si="4"/>
        <v>0.8094148414514547</v>
      </c>
      <c r="J8" s="27">
        <v>3436</v>
      </c>
      <c r="K8" s="28">
        <v>152950</v>
      </c>
      <c r="L8" s="43">
        <f t="shared" si="0"/>
        <v>2.2464857796665579E-2</v>
      </c>
      <c r="M8" s="47">
        <v>4454</v>
      </c>
      <c r="N8" s="44">
        <f t="shared" si="1"/>
        <v>2.9120627656096763E-2</v>
      </c>
      <c r="O8" s="50">
        <v>1.38E-2</v>
      </c>
      <c r="P8" s="55">
        <f t="shared" si="2"/>
        <v>8.6648577966655788E-3</v>
      </c>
    </row>
    <row r="9" spans="1:16" ht="30" customHeight="1" x14ac:dyDescent="0.25">
      <c r="A9" s="4" t="s">
        <v>7</v>
      </c>
      <c r="B9" s="13">
        <v>8</v>
      </c>
      <c r="C9" s="13">
        <v>8</v>
      </c>
      <c r="D9" s="13">
        <v>3</v>
      </c>
      <c r="E9" s="16">
        <v>4</v>
      </c>
      <c r="F9" s="13">
        <v>3</v>
      </c>
      <c r="G9" s="13">
        <v>11</v>
      </c>
      <c r="H9" s="16">
        <f t="shared" si="3"/>
        <v>37</v>
      </c>
      <c r="I9" s="42">
        <f t="shared" si="4"/>
        <v>0.24847223154925793</v>
      </c>
      <c r="J9" s="7">
        <v>189</v>
      </c>
      <c r="K9" s="8">
        <v>14891</v>
      </c>
      <c r="L9" s="43">
        <f t="shared" si="0"/>
        <v>1.2692230206164798E-2</v>
      </c>
      <c r="M9" s="36">
        <v>369</v>
      </c>
      <c r="N9" s="44">
        <f t="shared" si="1"/>
        <v>2.4780068497750319E-2</v>
      </c>
      <c r="O9" s="50">
        <v>5.7999999999999996E-3</v>
      </c>
      <c r="P9" s="55">
        <f t="shared" si="2"/>
        <v>6.892230206164798E-3</v>
      </c>
    </row>
    <row r="10" spans="1:16" ht="30" customHeight="1" x14ac:dyDescent="0.25">
      <c r="A10" s="4" t="s">
        <v>13</v>
      </c>
      <c r="B10" s="13">
        <v>6</v>
      </c>
      <c r="C10" s="13">
        <v>6</v>
      </c>
      <c r="D10" s="13">
        <v>0</v>
      </c>
      <c r="E10" s="16">
        <v>5</v>
      </c>
      <c r="F10" s="13">
        <v>1</v>
      </c>
      <c r="G10" s="13">
        <v>1</v>
      </c>
      <c r="H10" s="16">
        <f t="shared" si="3"/>
        <v>19</v>
      </c>
      <c r="I10" s="42">
        <f t="shared" si="4"/>
        <v>0.58371735791090629</v>
      </c>
      <c r="J10" s="7">
        <v>82</v>
      </c>
      <c r="K10" s="8">
        <v>3255</v>
      </c>
      <c r="L10" s="43">
        <f t="shared" si="0"/>
        <v>2.5192012288786484E-2</v>
      </c>
      <c r="M10" s="36">
        <v>142</v>
      </c>
      <c r="N10" s="44">
        <f t="shared" si="1"/>
        <v>4.3625192012288788E-2</v>
      </c>
      <c r="O10" s="50">
        <v>1.9300000000000001E-2</v>
      </c>
      <c r="P10" s="55">
        <f t="shared" si="2"/>
        <v>5.8920122887864829E-3</v>
      </c>
    </row>
    <row r="11" spans="1:16" ht="30" customHeight="1" x14ac:dyDescent="0.25">
      <c r="A11" s="4" t="s">
        <v>21</v>
      </c>
      <c r="B11" s="13">
        <v>3</v>
      </c>
      <c r="C11" s="13">
        <v>11</v>
      </c>
      <c r="D11" s="13">
        <v>0</v>
      </c>
      <c r="E11" s="16">
        <v>22</v>
      </c>
      <c r="F11" s="13">
        <v>6</v>
      </c>
      <c r="G11" s="13">
        <v>1</v>
      </c>
      <c r="H11" s="16">
        <f t="shared" si="3"/>
        <v>43</v>
      </c>
      <c r="I11" s="42">
        <f t="shared" si="4"/>
        <v>0.3359899984372558</v>
      </c>
      <c r="J11" s="7">
        <v>136</v>
      </c>
      <c r="K11" s="8">
        <v>12798</v>
      </c>
      <c r="L11" s="43">
        <f t="shared" si="0"/>
        <v>1.0626660415689951E-2</v>
      </c>
      <c r="M11" s="36">
        <v>334</v>
      </c>
      <c r="N11" s="44">
        <f t="shared" si="1"/>
        <v>2.6097827785591499E-2</v>
      </c>
      <c r="O11" s="50">
        <v>5.3E-3</v>
      </c>
      <c r="P11" s="55">
        <f t="shared" si="2"/>
        <v>5.3266604156899508E-3</v>
      </c>
    </row>
    <row r="12" spans="1:16" ht="30" customHeight="1" x14ac:dyDescent="0.25">
      <c r="A12" s="4" t="s">
        <v>24</v>
      </c>
      <c r="B12" s="13">
        <v>0</v>
      </c>
      <c r="C12" s="13">
        <v>11</v>
      </c>
      <c r="D12" s="13">
        <v>0</v>
      </c>
      <c r="E12" s="16">
        <v>0</v>
      </c>
      <c r="F12" s="13">
        <v>0</v>
      </c>
      <c r="G12" s="13">
        <v>0</v>
      </c>
      <c r="H12" s="16">
        <f t="shared" si="3"/>
        <v>11</v>
      </c>
      <c r="I12" s="42">
        <f t="shared" si="4"/>
        <v>0.20603109196478742</v>
      </c>
      <c r="J12" s="7">
        <v>47</v>
      </c>
      <c r="K12" s="8">
        <v>5339</v>
      </c>
      <c r="L12" s="43">
        <f t="shared" si="0"/>
        <v>8.8031466566772798E-3</v>
      </c>
      <c r="M12" s="36">
        <v>104</v>
      </c>
      <c r="N12" s="44">
        <f t="shared" si="1"/>
        <v>1.9479303240307173E-2</v>
      </c>
      <c r="O12" s="50">
        <v>3.7000000000000002E-3</v>
      </c>
      <c r="P12" s="55">
        <f t="shared" si="2"/>
        <v>5.1031466566772796E-3</v>
      </c>
    </row>
    <row r="13" spans="1:16" ht="30" customHeight="1" x14ac:dyDescent="0.25">
      <c r="A13" s="4" t="s">
        <v>39</v>
      </c>
      <c r="B13" s="9">
        <v>3</v>
      </c>
      <c r="C13" s="9">
        <v>3</v>
      </c>
      <c r="D13" s="13">
        <v>0</v>
      </c>
      <c r="E13" s="16">
        <v>3</v>
      </c>
      <c r="F13" s="10">
        <v>0</v>
      </c>
      <c r="G13" s="13">
        <v>0</v>
      </c>
      <c r="H13" s="16">
        <f t="shared" si="3"/>
        <v>9</v>
      </c>
      <c r="I13" s="42">
        <f t="shared" si="4"/>
        <v>0.20770828525271176</v>
      </c>
      <c r="J13" s="7">
        <v>34</v>
      </c>
      <c r="K13" s="8">
        <v>4333</v>
      </c>
      <c r="L13" s="43">
        <f t="shared" si="0"/>
        <v>7.8467574428802214E-3</v>
      </c>
      <c r="M13" s="36">
        <v>85</v>
      </c>
      <c r="N13" s="44">
        <f t="shared" si="1"/>
        <v>1.9616893607200554E-2</v>
      </c>
      <c r="O13" s="50">
        <v>3.0000000000000001E-3</v>
      </c>
      <c r="P13" s="55">
        <f t="shared" si="2"/>
        <v>4.8467574428802214E-3</v>
      </c>
    </row>
    <row r="14" spans="1:16" ht="30" customHeight="1" x14ac:dyDescent="0.25">
      <c r="A14" s="4" t="s">
        <v>11</v>
      </c>
      <c r="B14" s="13">
        <v>0</v>
      </c>
      <c r="C14" s="13">
        <v>0</v>
      </c>
      <c r="D14" s="13">
        <v>0</v>
      </c>
      <c r="E14" s="16">
        <v>0</v>
      </c>
      <c r="F14" s="13">
        <v>0</v>
      </c>
      <c r="G14" s="13">
        <v>0</v>
      </c>
      <c r="H14" s="16">
        <f t="shared" si="3"/>
        <v>0</v>
      </c>
      <c r="I14" s="42">
        <f t="shared" si="4"/>
        <v>0</v>
      </c>
      <c r="J14" s="7">
        <v>25</v>
      </c>
      <c r="K14" s="8">
        <v>4756</v>
      </c>
      <c r="L14" s="43">
        <f t="shared" si="0"/>
        <v>5.2565180824222036E-3</v>
      </c>
      <c r="M14" s="36">
        <v>81</v>
      </c>
      <c r="N14" s="44">
        <f t="shared" si="1"/>
        <v>1.7031118587047939E-2</v>
      </c>
      <c r="O14" s="50">
        <v>1.6000000000000001E-3</v>
      </c>
      <c r="P14" s="55">
        <f t="shared" si="2"/>
        <v>3.6565180824222037E-3</v>
      </c>
    </row>
    <row r="15" spans="1:16" ht="30" customHeight="1" x14ac:dyDescent="0.25">
      <c r="A15" s="4" t="s">
        <v>36</v>
      </c>
      <c r="B15" s="13">
        <v>3</v>
      </c>
      <c r="C15" s="13">
        <v>0</v>
      </c>
      <c r="D15" s="13">
        <v>0</v>
      </c>
      <c r="E15" s="16">
        <v>1</v>
      </c>
      <c r="F15" s="13">
        <v>1</v>
      </c>
      <c r="G15" s="13">
        <v>0</v>
      </c>
      <c r="H15" s="16">
        <f t="shared" si="3"/>
        <v>5</v>
      </c>
      <c r="I15" s="42">
        <f t="shared" si="4"/>
        <v>8.8012673825030807E-2</v>
      </c>
      <c r="J15" s="7">
        <v>27</v>
      </c>
      <c r="K15" s="8">
        <v>5681</v>
      </c>
      <c r="L15" s="43">
        <f t="shared" si="0"/>
        <v>4.7526843865516631E-3</v>
      </c>
      <c r="M15" s="36">
        <v>71</v>
      </c>
      <c r="N15" s="44">
        <f t="shared" si="1"/>
        <v>1.2497799683154374E-2</v>
      </c>
      <c r="O15" s="50">
        <v>1.1999999999999999E-3</v>
      </c>
      <c r="P15" s="55">
        <f t="shared" si="2"/>
        <v>3.5526843865516635E-3</v>
      </c>
    </row>
    <row r="16" spans="1:16" ht="30" customHeight="1" x14ac:dyDescent="0.25">
      <c r="A16" s="4" t="s">
        <v>41</v>
      </c>
      <c r="B16" s="13">
        <v>0</v>
      </c>
      <c r="C16" s="13">
        <v>0</v>
      </c>
      <c r="D16" s="13">
        <v>0</v>
      </c>
      <c r="E16" s="16">
        <v>0</v>
      </c>
      <c r="F16" s="13">
        <v>0</v>
      </c>
      <c r="G16" s="13">
        <v>0</v>
      </c>
      <c r="H16" s="16">
        <f t="shared" si="3"/>
        <v>0</v>
      </c>
      <c r="I16" s="42">
        <f t="shared" si="4"/>
        <v>0</v>
      </c>
      <c r="J16" s="7">
        <v>23</v>
      </c>
      <c r="K16" s="8">
        <v>4064</v>
      </c>
      <c r="L16" s="43">
        <f t="shared" si="0"/>
        <v>5.6594488188976382E-3</v>
      </c>
      <c r="M16" s="36">
        <v>51</v>
      </c>
      <c r="N16" s="44">
        <f t="shared" si="1"/>
        <v>1.2549212598425197E-2</v>
      </c>
      <c r="O16" s="50">
        <v>2.3E-3</v>
      </c>
      <c r="P16" s="55">
        <f t="shared" si="2"/>
        <v>3.3594488188976382E-3</v>
      </c>
    </row>
    <row r="17" spans="1:16" ht="30" customHeight="1" x14ac:dyDescent="0.25">
      <c r="A17" s="4" t="s">
        <v>32</v>
      </c>
      <c r="B17" s="13">
        <v>0</v>
      </c>
      <c r="C17" s="13">
        <v>0</v>
      </c>
      <c r="D17" s="13">
        <v>0</v>
      </c>
      <c r="E17" s="16">
        <v>4</v>
      </c>
      <c r="F17" s="13">
        <v>3</v>
      </c>
      <c r="G17" s="13">
        <v>2</v>
      </c>
      <c r="H17" s="16">
        <f t="shared" si="3"/>
        <v>9</v>
      </c>
      <c r="I17" s="42">
        <f t="shared" si="4"/>
        <v>0.17881978939002582</v>
      </c>
      <c r="J17" s="7">
        <v>34</v>
      </c>
      <c r="K17" s="8">
        <v>5033</v>
      </c>
      <c r="L17" s="43">
        <f t="shared" si="0"/>
        <v>6.7554142658454198E-3</v>
      </c>
      <c r="M17" s="36">
        <v>87</v>
      </c>
      <c r="N17" s="44">
        <f t="shared" si="1"/>
        <v>1.7285912974369162E-2</v>
      </c>
      <c r="O17" s="50">
        <v>3.5999999999999999E-3</v>
      </c>
      <c r="P17" s="55">
        <f t="shared" si="2"/>
        <v>3.1554142658454199E-3</v>
      </c>
    </row>
    <row r="18" spans="1:16" ht="30" customHeight="1" x14ac:dyDescent="0.25">
      <c r="A18" s="4" t="s">
        <v>23</v>
      </c>
      <c r="B18" s="9">
        <v>0</v>
      </c>
      <c r="C18" s="9">
        <v>0</v>
      </c>
      <c r="D18" s="13">
        <v>0</v>
      </c>
      <c r="E18" s="16">
        <v>2</v>
      </c>
      <c r="F18" s="10">
        <v>0</v>
      </c>
      <c r="G18" s="10">
        <v>0</v>
      </c>
      <c r="H18" s="16">
        <f t="shared" si="3"/>
        <v>2</v>
      </c>
      <c r="I18" s="42">
        <f t="shared" si="4"/>
        <v>6.4829821717990274E-2</v>
      </c>
      <c r="J18" s="7">
        <v>20</v>
      </c>
      <c r="K18" s="8">
        <v>3085</v>
      </c>
      <c r="L18" s="43">
        <f t="shared" si="0"/>
        <v>6.4829821717990272E-3</v>
      </c>
      <c r="M18" s="36">
        <v>73</v>
      </c>
      <c r="N18" s="44">
        <f t="shared" si="1"/>
        <v>2.366288492706645E-2</v>
      </c>
      <c r="O18" s="50">
        <v>3.5999999999999999E-3</v>
      </c>
      <c r="P18" s="55">
        <f t="shared" si="2"/>
        <v>2.8829821717990273E-3</v>
      </c>
    </row>
    <row r="19" spans="1:16" ht="30" customHeight="1" x14ac:dyDescent="0.25">
      <c r="A19" s="4" t="s">
        <v>34</v>
      </c>
      <c r="B19" s="13">
        <v>3</v>
      </c>
      <c r="C19" s="13">
        <v>0</v>
      </c>
      <c r="D19" s="13">
        <v>0</v>
      </c>
      <c r="E19" s="16">
        <v>1</v>
      </c>
      <c r="F19" s="13">
        <v>0</v>
      </c>
      <c r="G19" s="13">
        <v>0</v>
      </c>
      <c r="H19" s="16">
        <f t="shared" si="3"/>
        <v>4</v>
      </c>
      <c r="I19" s="42">
        <f t="shared" si="4"/>
        <v>0.25624599615631005</v>
      </c>
      <c r="J19" s="7">
        <v>9</v>
      </c>
      <c r="K19" s="8">
        <v>1561</v>
      </c>
      <c r="L19" s="43">
        <f t="shared" si="0"/>
        <v>5.7655349135169766E-3</v>
      </c>
      <c r="M19" s="36">
        <v>40</v>
      </c>
      <c r="N19" s="44">
        <f t="shared" si="1"/>
        <v>2.5624599615631006E-2</v>
      </c>
      <c r="O19" s="50">
        <v>2.8999999999999998E-3</v>
      </c>
      <c r="P19" s="55">
        <f t="shared" si="2"/>
        <v>2.8655349135169768E-3</v>
      </c>
    </row>
    <row r="20" spans="1:16" ht="30" customHeight="1" x14ac:dyDescent="0.25">
      <c r="A20" s="4" t="s">
        <v>20</v>
      </c>
      <c r="B20" s="9">
        <v>0</v>
      </c>
      <c r="C20" s="9">
        <v>9</v>
      </c>
      <c r="D20" s="13">
        <v>0</v>
      </c>
      <c r="E20" s="16">
        <v>0</v>
      </c>
      <c r="F20" s="10">
        <v>0</v>
      </c>
      <c r="G20" s="13">
        <v>2</v>
      </c>
      <c r="H20" s="16">
        <f t="shared" si="3"/>
        <v>11</v>
      </c>
      <c r="I20" s="42">
        <f t="shared" si="4"/>
        <v>0.22204279370205895</v>
      </c>
      <c r="J20" s="7">
        <v>23</v>
      </c>
      <c r="K20" s="8">
        <v>4954</v>
      </c>
      <c r="L20" s="43">
        <f t="shared" si="0"/>
        <v>4.642712959224869E-3</v>
      </c>
      <c r="M20" s="36">
        <v>76</v>
      </c>
      <c r="N20" s="44">
        <f t="shared" si="1"/>
        <v>1.5341138473960436E-2</v>
      </c>
      <c r="O20" s="50">
        <v>2.0999999999999999E-3</v>
      </c>
      <c r="P20" s="55">
        <f t="shared" si="2"/>
        <v>2.5427129592248692E-3</v>
      </c>
    </row>
    <row r="21" spans="1:16" ht="30" customHeight="1" x14ac:dyDescent="0.25">
      <c r="A21" s="4" t="s">
        <v>33</v>
      </c>
      <c r="B21" s="9">
        <v>5</v>
      </c>
      <c r="C21" s="9">
        <v>5</v>
      </c>
      <c r="D21" s="13">
        <v>0</v>
      </c>
      <c r="E21" s="16">
        <v>7</v>
      </c>
      <c r="F21" s="10">
        <v>2</v>
      </c>
      <c r="G21" s="13">
        <v>2</v>
      </c>
      <c r="H21" s="16">
        <f t="shared" si="3"/>
        <v>21</v>
      </c>
      <c r="I21" s="42">
        <f t="shared" si="4"/>
        <v>0.16500353579005264</v>
      </c>
      <c r="J21" s="7">
        <v>75</v>
      </c>
      <c r="K21" s="8">
        <v>12727</v>
      </c>
      <c r="L21" s="43">
        <f t="shared" si="0"/>
        <v>5.8929834210733091E-3</v>
      </c>
      <c r="M21" s="36">
        <v>155</v>
      </c>
      <c r="N21" s="44">
        <f t="shared" si="1"/>
        <v>1.2178832403551505E-2</v>
      </c>
      <c r="O21" s="50">
        <v>3.7000000000000002E-3</v>
      </c>
      <c r="P21" s="55">
        <f t="shared" si="2"/>
        <v>2.1929834210733089E-3</v>
      </c>
    </row>
    <row r="22" spans="1:16" ht="30" customHeight="1" x14ac:dyDescent="0.25">
      <c r="A22" s="4" t="s">
        <v>12</v>
      </c>
      <c r="B22" s="9">
        <v>0</v>
      </c>
      <c r="C22" s="9">
        <v>0</v>
      </c>
      <c r="D22" s="13">
        <v>0</v>
      </c>
      <c r="E22" s="16">
        <v>0</v>
      </c>
      <c r="F22" s="10">
        <v>0</v>
      </c>
      <c r="G22" s="10">
        <v>0</v>
      </c>
      <c r="H22" s="16">
        <f t="shared" si="3"/>
        <v>0</v>
      </c>
      <c r="I22" s="42">
        <f t="shared" si="4"/>
        <v>0</v>
      </c>
      <c r="J22" s="7">
        <v>13</v>
      </c>
      <c r="K22" s="8">
        <v>3908</v>
      </c>
      <c r="L22" s="43">
        <f t="shared" si="0"/>
        <v>3.3265097236438077E-3</v>
      </c>
      <c r="M22" s="36">
        <v>72</v>
      </c>
      <c r="N22" s="44">
        <f t="shared" si="1"/>
        <v>1.8423746161719549E-2</v>
      </c>
      <c r="O22" s="50">
        <v>1.1999999999999999E-3</v>
      </c>
      <c r="P22" s="55">
        <f t="shared" si="2"/>
        <v>2.1265097236438076E-3</v>
      </c>
    </row>
    <row r="23" spans="1:16" ht="30" customHeight="1" x14ac:dyDescent="0.25">
      <c r="A23" s="4" t="s">
        <v>29</v>
      </c>
      <c r="B23" s="13">
        <v>1</v>
      </c>
      <c r="C23" s="13">
        <v>8</v>
      </c>
      <c r="D23" s="13">
        <v>0</v>
      </c>
      <c r="E23" s="16">
        <v>1</v>
      </c>
      <c r="F23" s="13">
        <v>3</v>
      </c>
      <c r="G23" s="16">
        <v>0</v>
      </c>
      <c r="H23" s="16">
        <f t="shared" si="3"/>
        <v>13</v>
      </c>
      <c r="I23" s="42">
        <f t="shared" si="4"/>
        <v>0.5842696629213483</v>
      </c>
      <c r="J23" s="7">
        <v>49</v>
      </c>
      <c r="K23" s="8">
        <v>2225</v>
      </c>
      <c r="L23" s="43">
        <f t="shared" si="0"/>
        <v>2.2022471910112359E-2</v>
      </c>
      <c r="M23" s="36">
        <v>53</v>
      </c>
      <c r="N23" s="44">
        <f t="shared" si="1"/>
        <v>2.3820224719101123E-2</v>
      </c>
      <c r="O23" s="50">
        <v>1.9900000000000001E-2</v>
      </c>
      <c r="P23" s="55">
        <f t="shared" si="2"/>
        <v>2.1224719101123578E-3</v>
      </c>
    </row>
    <row r="24" spans="1:16" ht="30" customHeight="1" x14ac:dyDescent="0.25">
      <c r="A24" s="4" t="s">
        <v>25</v>
      </c>
      <c r="B24" s="9">
        <v>1</v>
      </c>
      <c r="C24" s="9">
        <v>0</v>
      </c>
      <c r="D24" s="13">
        <v>1</v>
      </c>
      <c r="E24" s="16">
        <v>0</v>
      </c>
      <c r="F24" s="10">
        <v>0</v>
      </c>
      <c r="G24" s="10">
        <v>0</v>
      </c>
      <c r="H24" s="16">
        <f t="shared" si="3"/>
        <v>2</v>
      </c>
      <c r="I24" s="42">
        <f t="shared" si="4"/>
        <v>6.6137566137566134E-2</v>
      </c>
      <c r="J24" s="7">
        <v>19</v>
      </c>
      <c r="K24" s="8">
        <v>3024</v>
      </c>
      <c r="L24" s="43">
        <f t="shared" si="0"/>
        <v>6.2830687830687827E-3</v>
      </c>
      <c r="M24" s="36">
        <v>54</v>
      </c>
      <c r="N24" s="44">
        <f t="shared" si="1"/>
        <v>1.7857142857142856E-2</v>
      </c>
      <c r="O24" s="50">
        <v>4.1999999999999997E-3</v>
      </c>
      <c r="P24" s="55">
        <f t="shared" si="2"/>
        <v>2.083068783068783E-3</v>
      </c>
    </row>
    <row r="25" spans="1:16" ht="30" customHeight="1" x14ac:dyDescent="0.25">
      <c r="A25" s="4" t="s">
        <v>6</v>
      </c>
      <c r="B25" s="9">
        <v>1</v>
      </c>
      <c r="C25" s="9">
        <v>0</v>
      </c>
      <c r="D25" s="13">
        <v>0</v>
      </c>
      <c r="E25" s="16">
        <v>0</v>
      </c>
      <c r="F25" s="10">
        <v>0</v>
      </c>
      <c r="G25" s="10">
        <v>0</v>
      </c>
      <c r="H25" s="16">
        <f t="shared" si="3"/>
        <v>1</v>
      </c>
      <c r="I25" s="42">
        <f t="shared" si="4"/>
        <v>4.2535091450446622E-2</v>
      </c>
      <c r="J25" s="7">
        <v>12</v>
      </c>
      <c r="K25" s="8">
        <v>2351</v>
      </c>
      <c r="L25" s="43">
        <f t="shared" si="0"/>
        <v>5.1042109740535944E-3</v>
      </c>
      <c r="M25" s="36">
        <v>75</v>
      </c>
      <c r="N25" s="44">
        <f t="shared" si="1"/>
        <v>3.1901318587834966E-2</v>
      </c>
      <c r="O25" s="50">
        <v>3.7000000000000002E-3</v>
      </c>
      <c r="P25" s="55">
        <f t="shared" si="2"/>
        <v>1.4042109740535942E-3</v>
      </c>
    </row>
    <row r="26" spans="1:16" ht="30" customHeight="1" x14ac:dyDescent="0.25">
      <c r="A26" s="4" t="s">
        <v>27</v>
      </c>
      <c r="B26" s="13">
        <v>3</v>
      </c>
      <c r="C26" s="13">
        <v>4</v>
      </c>
      <c r="D26" s="13">
        <v>0</v>
      </c>
      <c r="E26" s="16">
        <v>6</v>
      </c>
      <c r="F26" s="13">
        <v>1</v>
      </c>
      <c r="G26" s="13">
        <v>1</v>
      </c>
      <c r="H26" s="16">
        <f t="shared" si="3"/>
        <v>15</v>
      </c>
      <c r="I26" s="42">
        <f t="shared" si="4"/>
        <v>0.11780413099819367</v>
      </c>
      <c r="J26" s="7">
        <v>94</v>
      </c>
      <c r="K26" s="8">
        <v>12733</v>
      </c>
      <c r="L26" s="43">
        <f t="shared" si="0"/>
        <v>7.3823922092201366E-3</v>
      </c>
      <c r="M26" s="36">
        <v>326</v>
      </c>
      <c r="N26" s="44">
        <f t="shared" si="1"/>
        <v>2.5602764470274091E-2</v>
      </c>
      <c r="O26" s="50">
        <v>6.1999999999999998E-3</v>
      </c>
      <c r="P26" s="55">
        <f t="shared" si="2"/>
        <v>1.1823922092201369E-3</v>
      </c>
    </row>
    <row r="27" spans="1:16" ht="30" customHeight="1" x14ac:dyDescent="0.25">
      <c r="A27" s="4" t="s">
        <v>35</v>
      </c>
      <c r="B27" s="13">
        <v>5</v>
      </c>
      <c r="C27" s="13">
        <v>0</v>
      </c>
      <c r="D27" s="13">
        <v>0</v>
      </c>
      <c r="E27" s="16">
        <v>0</v>
      </c>
      <c r="F27" s="13">
        <v>0</v>
      </c>
      <c r="G27" s="13">
        <v>2</v>
      </c>
      <c r="H27" s="16">
        <f t="shared" si="3"/>
        <v>7</v>
      </c>
      <c r="I27" s="42">
        <f t="shared" si="4"/>
        <v>9.1110243394507351E-2</v>
      </c>
      <c r="J27" s="7">
        <v>29</v>
      </c>
      <c r="K27" s="8">
        <v>7683</v>
      </c>
      <c r="L27" s="43">
        <f t="shared" si="0"/>
        <v>3.7745672263438763E-3</v>
      </c>
      <c r="M27" s="36">
        <v>160</v>
      </c>
      <c r="N27" s="44">
        <f t="shared" si="1"/>
        <v>2.082519849017311E-2</v>
      </c>
      <c r="O27" s="50">
        <v>2.5999999999999999E-3</v>
      </c>
      <c r="P27" s="55">
        <f t="shared" si="2"/>
        <v>1.1745672263438764E-3</v>
      </c>
    </row>
    <row r="28" spans="1:16" ht="30" customHeight="1" x14ac:dyDescent="0.25">
      <c r="A28" s="4" t="s">
        <v>28</v>
      </c>
      <c r="B28" s="9">
        <v>0</v>
      </c>
      <c r="C28" s="9">
        <v>0</v>
      </c>
      <c r="D28" s="13">
        <v>0</v>
      </c>
      <c r="E28" s="16">
        <v>0</v>
      </c>
      <c r="F28" s="10">
        <v>0</v>
      </c>
      <c r="G28" s="10">
        <v>0</v>
      </c>
      <c r="H28" s="16">
        <f t="shared" si="3"/>
        <v>0</v>
      </c>
      <c r="I28" s="42">
        <f t="shared" si="4"/>
        <v>0</v>
      </c>
      <c r="J28" s="7">
        <v>6</v>
      </c>
      <c r="K28" s="8">
        <v>1998</v>
      </c>
      <c r="L28" s="43">
        <f t="shared" si="0"/>
        <v>3.003003003003003E-3</v>
      </c>
      <c r="M28" s="36">
        <v>29</v>
      </c>
      <c r="N28" s="44">
        <f t="shared" si="1"/>
        <v>1.4514514514514515E-2</v>
      </c>
      <c r="O28" s="50">
        <v>1.9E-3</v>
      </c>
      <c r="P28" s="55">
        <f t="shared" si="2"/>
        <v>1.103003003003003E-3</v>
      </c>
    </row>
    <row r="29" spans="1:16" ht="30" customHeight="1" x14ac:dyDescent="0.25">
      <c r="A29" s="4" t="s">
        <v>10</v>
      </c>
      <c r="B29" s="9">
        <v>1</v>
      </c>
      <c r="C29" s="9">
        <v>1</v>
      </c>
      <c r="D29" s="13">
        <v>0</v>
      </c>
      <c r="E29" s="16">
        <v>0</v>
      </c>
      <c r="F29" s="10">
        <v>0</v>
      </c>
      <c r="G29" s="10">
        <v>0</v>
      </c>
      <c r="H29" s="16">
        <f t="shared" si="3"/>
        <v>2</v>
      </c>
      <c r="I29" s="42">
        <f t="shared" si="4"/>
        <v>4.7483380816714153E-2</v>
      </c>
      <c r="J29" s="7">
        <v>18</v>
      </c>
      <c r="K29" s="8">
        <v>4212</v>
      </c>
      <c r="L29" s="43">
        <f t="shared" si="0"/>
        <v>4.2735042735042739E-3</v>
      </c>
      <c r="M29" s="36">
        <v>43</v>
      </c>
      <c r="N29" s="44">
        <f t="shared" si="1"/>
        <v>1.0208926875593542E-2</v>
      </c>
      <c r="O29" s="50">
        <v>3.2000000000000002E-3</v>
      </c>
      <c r="P29" s="55">
        <f t="shared" si="2"/>
        <v>1.0735042735042738E-3</v>
      </c>
    </row>
    <row r="30" spans="1:16" ht="30" customHeight="1" x14ac:dyDescent="0.25">
      <c r="A30" s="4" t="s">
        <v>42</v>
      </c>
      <c r="B30" s="9">
        <v>2</v>
      </c>
      <c r="C30" s="9">
        <v>2</v>
      </c>
      <c r="D30" s="13">
        <v>0</v>
      </c>
      <c r="E30" s="16">
        <v>0</v>
      </c>
      <c r="F30" s="10">
        <v>0</v>
      </c>
      <c r="G30" s="10">
        <v>0</v>
      </c>
      <c r="H30" s="16">
        <f t="shared" si="3"/>
        <v>4</v>
      </c>
      <c r="I30" s="42">
        <f t="shared" si="4"/>
        <v>5.9285608418556394E-2</v>
      </c>
      <c r="J30" s="7">
        <v>26</v>
      </c>
      <c r="K30" s="8">
        <v>6747</v>
      </c>
      <c r="L30" s="43">
        <f t="shared" si="0"/>
        <v>3.8535645472061657E-3</v>
      </c>
      <c r="M30" s="36">
        <v>125</v>
      </c>
      <c r="N30" s="44">
        <f t="shared" si="1"/>
        <v>1.8526752630798872E-2</v>
      </c>
      <c r="O30" s="50">
        <v>3.2000000000000002E-3</v>
      </c>
      <c r="P30" s="55">
        <f t="shared" si="2"/>
        <v>6.535645472061655E-4</v>
      </c>
    </row>
    <row r="31" spans="1:16" ht="30" customHeight="1" x14ac:dyDescent="0.25">
      <c r="A31" s="4" t="s">
        <v>15</v>
      </c>
      <c r="B31" s="9">
        <v>6</v>
      </c>
      <c r="C31" s="9">
        <v>16</v>
      </c>
      <c r="D31" s="13">
        <v>1</v>
      </c>
      <c r="E31" s="16">
        <v>15</v>
      </c>
      <c r="F31" s="10">
        <v>2</v>
      </c>
      <c r="G31" s="10">
        <v>4</v>
      </c>
      <c r="H31" s="16">
        <f t="shared" si="3"/>
        <v>44</v>
      </c>
      <c r="I31" s="42">
        <f t="shared" si="4"/>
        <v>0.19036082028208012</v>
      </c>
      <c r="J31" s="7">
        <v>195</v>
      </c>
      <c r="K31" s="8">
        <v>23114</v>
      </c>
      <c r="L31" s="43">
        <f t="shared" si="0"/>
        <v>8.4364454443194604E-3</v>
      </c>
      <c r="M31" s="36">
        <v>210</v>
      </c>
      <c r="N31" s="44">
        <f t="shared" si="1"/>
        <v>9.085402786190187E-3</v>
      </c>
      <c r="O31" s="50">
        <v>7.7999999999999996E-3</v>
      </c>
      <c r="P31" s="55">
        <f t="shared" si="2"/>
        <v>6.364454443194608E-4</v>
      </c>
    </row>
    <row r="32" spans="1:16" ht="30" customHeight="1" x14ac:dyDescent="0.25">
      <c r="A32" s="4" t="s">
        <v>38</v>
      </c>
      <c r="B32" s="9">
        <v>1</v>
      </c>
      <c r="C32" s="9">
        <v>7</v>
      </c>
      <c r="D32" s="13">
        <v>2</v>
      </c>
      <c r="E32" s="16">
        <v>1</v>
      </c>
      <c r="F32" s="10">
        <v>3</v>
      </c>
      <c r="G32" s="10">
        <v>0</v>
      </c>
      <c r="H32" s="16">
        <f t="shared" si="3"/>
        <v>14</v>
      </c>
      <c r="I32" s="42">
        <f t="shared" si="4"/>
        <v>0.16546507505023048</v>
      </c>
      <c r="J32" s="7">
        <v>35</v>
      </c>
      <c r="K32" s="8">
        <v>8461</v>
      </c>
      <c r="L32" s="43">
        <f t="shared" si="0"/>
        <v>4.1366268762557615E-3</v>
      </c>
      <c r="M32" s="36">
        <v>148</v>
      </c>
      <c r="N32" s="44">
        <f t="shared" si="1"/>
        <v>1.7492022219595792E-2</v>
      </c>
      <c r="O32" s="50">
        <v>3.8999999999999998E-3</v>
      </c>
      <c r="P32" s="55">
        <f t="shared" si="2"/>
        <v>2.3662687625576172E-4</v>
      </c>
    </row>
    <row r="33" spans="1:16" ht="30" customHeight="1" x14ac:dyDescent="0.25">
      <c r="A33" s="4" t="s">
        <v>8</v>
      </c>
      <c r="B33" s="9">
        <v>5</v>
      </c>
      <c r="C33" s="9">
        <v>0</v>
      </c>
      <c r="D33" s="13">
        <v>0</v>
      </c>
      <c r="E33" s="16">
        <v>0</v>
      </c>
      <c r="F33" s="10">
        <v>0</v>
      </c>
      <c r="G33" s="10">
        <v>0</v>
      </c>
      <c r="H33" s="16">
        <f t="shared" si="3"/>
        <v>5</v>
      </c>
      <c r="I33" s="42">
        <f t="shared" si="4"/>
        <v>0.12751849018107625</v>
      </c>
      <c r="J33" s="7">
        <v>17</v>
      </c>
      <c r="K33" s="8">
        <v>3921</v>
      </c>
      <c r="L33" s="43">
        <f t="shared" si="0"/>
        <v>4.3356286661565928E-3</v>
      </c>
      <c r="M33" s="36">
        <v>307</v>
      </c>
      <c r="N33" s="44">
        <f t="shared" si="1"/>
        <v>7.8296352971180816E-2</v>
      </c>
      <c r="O33" s="50">
        <v>4.1000000000000003E-3</v>
      </c>
      <c r="P33" s="55">
        <f t="shared" si="2"/>
        <v>2.3562866615659244E-4</v>
      </c>
    </row>
    <row r="34" spans="1:16" ht="30" customHeight="1" x14ac:dyDescent="0.25">
      <c r="A34" s="4" t="s">
        <v>43</v>
      </c>
      <c r="B34" s="9">
        <v>1</v>
      </c>
      <c r="C34" s="9">
        <v>0</v>
      </c>
      <c r="D34" s="13">
        <v>1</v>
      </c>
      <c r="E34" s="16">
        <v>0</v>
      </c>
      <c r="F34" s="10">
        <v>0</v>
      </c>
      <c r="G34" s="10">
        <v>1</v>
      </c>
      <c r="H34" s="16">
        <f t="shared" si="3"/>
        <v>3</v>
      </c>
      <c r="I34" s="42">
        <f t="shared" si="4"/>
        <v>7.358351729212656E-2</v>
      </c>
      <c r="J34" s="7">
        <v>26</v>
      </c>
      <c r="K34" s="8">
        <v>4077</v>
      </c>
      <c r="L34" s="43">
        <f t="shared" si="0"/>
        <v>6.3772381653176358E-3</v>
      </c>
      <c r="M34" s="36">
        <v>85</v>
      </c>
      <c r="N34" s="44">
        <f t="shared" si="1"/>
        <v>2.0848663232769193E-2</v>
      </c>
      <c r="O34" s="50">
        <v>6.1999999999999998E-3</v>
      </c>
      <c r="P34" s="55">
        <f t="shared" si="2"/>
        <v>1.7723816531763602E-4</v>
      </c>
    </row>
    <row r="35" spans="1:16" ht="30" customHeight="1" x14ac:dyDescent="0.25">
      <c r="A35" s="4" t="s">
        <v>22</v>
      </c>
      <c r="B35" s="9">
        <v>0</v>
      </c>
      <c r="C35" s="9">
        <v>1</v>
      </c>
      <c r="D35" s="13">
        <v>0</v>
      </c>
      <c r="E35" s="16">
        <v>0</v>
      </c>
      <c r="F35" s="10">
        <v>0</v>
      </c>
      <c r="G35" s="10">
        <v>0</v>
      </c>
      <c r="H35" s="16">
        <f t="shared" si="3"/>
        <v>1</v>
      </c>
      <c r="I35" s="42">
        <f t="shared" si="4"/>
        <v>4.0766408479412965E-2</v>
      </c>
      <c r="J35" s="7">
        <v>7</v>
      </c>
      <c r="K35" s="8">
        <v>2453</v>
      </c>
      <c r="L35" s="43">
        <f t="shared" si="0"/>
        <v>2.8536485935589076E-3</v>
      </c>
      <c r="M35" s="36">
        <v>40</v>
      </c>
      <c r="N35" s="44">
        <f t="shared" si="1"/>
        <v>1.6306563391765186E-2</v>
      </c>
      <c r="O35" s="50">
        <v>2.7000000000000001E-3</v>
      </c>
      <c r="P35" s="55">
        <f t="shared" si="2"/>
        <v>1.5364859355890747E-4</v>
      </c>
    </row>
    <row r="36" spans="1:16" ht="30" customHeight="1" x14ac:dyDescent="0.25">
      <c r="A36" s="4" t="s">
        <v>31</v>
      </c>
      <c r="B36" s="9">
        <v>0</v>
      </c>
      <c r="C36" s="9">
        <v>4</v>
      </c>
      <c r="D36" s="13">
        <v>0</v>
      </c>
      <c r="E36" s="16">
        <v>0</v>
      </c>
      <c r="F36" s="10">
        <v>0</v>
      </c>
      <c r="G36" s="10">
        <v>0</v>
      </c>
      <c r="H36" s="16">
        <f t="shared" si="3"/>
        <v>4</v>
      </c>
      <c r="I36" s="42">
        <f t="shared" si="4"/>
        <v>7.4571215510812833E-2</v>
      </c>
      <c r="J36" s="7">
        <v>21</v>
      </c>
      <c r="K36" s="8">
        <v>5364</v>
      </c>
      <c r="L36" s="43">
        <f t="shared" si="0"/>
        <v>3.9149888143176735E-3</v>
      </c>
      <c r="M36" s="36">
        <v>120</v>
      </c>
      <c r="N36" s="44">
        <f t="shared" si="1"/>
        <v>2.2371364653243849E-2</v>
      </c>
      <c r="O36" s="50">
        <v>3.8999999999999998E-3</v>
      </c>
      <c r="P36" s="55">
        <f t="shared" si="2"/>
        <v>1.4988814317673689E-5</v>
      </c>
    </row>
    <row r="37" spans="1:16" ht="30" customHeight="1" x14ac:dyDescent="0.25">
      <c r="A37" s="4" t="s">
        <v>26</v>
      </c>
      <c r="B37" s="9">
        <v>0</v>
      </c>
      <c r="C37" s="9">
        <v>0</v>
      </c>
      <c r="D37" s="13">
        <v>0</v>
      </c>
      <c r="E37" s="16">
        <v>0</v>
      </c>
      <c r="F37" s="10">
        <v>0</v>
      </c>
      <c r="G37" s="10">
        <v>0</v>
      </c>
      <c r="H37" s="16">
        <f t="shared" si="3"/>
        <v>0</v>
      </c>
      <c r="I37" s="42">
        <f t="shared" si="4"/>
        <v>0</v>
      </c>
      <c r="J37" s="7">
        <v>4</v>
      </c>
      <c r="K37" s="8">
        <v>1950</v>
      </c>
      <c r="L37" s="43">
        <f t="shared" si="0"/>
        <v>2.0512820512820513E-3</v>
      </c>
      <c r="M37" s="36">
        <v>49</v>
      </c>
      <c r="N37" s="44">
        <f t="shared" si="1"/>
        <v>2.5128205128205128E-2</v>
      </c>
      <c r="O37" s="50">
        <v>2.3999999999999998E-3</v>
      </c>
      <c r="P37" s="55">
        <f t="shared" si="2"/>
        <v>-3.4871794871794851E-4</v>
      </c>
    </row>
    <row r="38" spans="1:16" ht="30" customHeight="1" x14ac:dyDescent="0.25">
      <c r="A38" s="4" t="s">
        <v>9</v>
      </c>
      <c r="B38" s="9">
        <v>0</v>
      </c>
      <c r="C38" s="9">
        <v>0</v>
      </c>
      <c r="D38" s="13">
        <v>0</v>
      </c>
      <c r="E38" s="16">
        <v>0</v>
      </c>
      <c r="F38" s="10">
        <v>0</v>
      </c>
      <c r="G38" s="10">
        <v>0</v>
      </c>
      <c r="H38" s="16">
        <f t="shared" si="3"/>
        <v>0</v>
      </c>
      <c r="I38" s="42">
        <f t="shared" si="4"/>
        <v>0</v>
      </c>
      <c r="J38" s="7">
        <v>11</v>
      </c>
      <c r="K38" s="8">
        <v>938</v>
      </c>
      <c r="L38" s="43">
        <f t="shared" si="0"/>
        <v>1.1727078891257996E-2</v>
      </c>
      <c r="M38" s="36">
        <v>27</v>
      </c>
      <c r="N38" s="44">
        <f t="shared" si="1"/>
        <v>2.8784648187633263E-2</v>
      </c>
      <c r="O38" s="50">
        <v>1.41E-2</v>
      </c>
      <c r="P38" s="55">
        <f t="shared" si="2"/>
        <v>-2.3729211087420033E-3</v>
      </c>
    </row>
    <row r="39" spans="1:16" ht="30" customHeight="1" x14ac:dyDescent="0.25">
      <c r="A39" s="4" t="s">
        <v>18</v>
      </c>
      <c r="B39" s="9">
        <v>0</v>
      </c>
      <c r="C39" s="9">
        <v>0</v>
      </c>
      <c r="D39" s="13">
        <v>0</v>
      </c>
      <c r="E39" s="16">
        <v>0</v>
      </c>
      <c r="F39" s="10">
        <v>3</v>
      </c>
      <c r="G39" s="10">
        <v>0</v>
      </c>
      <c r="H39" s="16">
        <f t="shared" si="3"/>
        <v>3</v>
      </c>
      <c r="I39" s="42">
        <f t="shared" si="4"/>
        <v>0.28901734104046245</v>
      </c>
      <c r="J39" s="7">
        <v>7</v>
      </c>
      <c r="K39" s="8">
        <v>1038</v>
      </c>
      <c r="L39" s="43">
        <f t="shared" si="0"/>
        <v>6.7437379576107898E-3</v>
      </c>
      <c r="M39" s="36">
        <v>66</v>
      </c>
      <c r="N39" s="44">
        <f t="shared" si="1"/>
        <v>6.358381502890173E-2</v>
      </c>
      <c r="O39" s="50">
        <v>9.4999999999999998E-3</v>
      </c>
      <c r="P39" s="55">
        <f t="shared" si="2"/>
        <v>-2.75626204238921E-3</v>
      </c>
    </row>
    <row r="40" spans="1:16" ht="30" customHeight="1" x14ac:dyDescent="0.25">
      <c r="A40" s="4" t="s">
        <v>44</v>
      </c>
      <c r="B40" s="13">
        <v>0</v>
      </c>
      <c r="C40" s="13">
        <v>0</v>
      </c>
      <c r="D40" s="13">
        <v>0</v>
      </c>
      <c r="E40" s="16">
        <v>0</v>
      </c>
      <c r="F40" s="13">
        <v>0</v>
      </c>
      <c r="G40" s="13">
        <v>1</v>
      </c>
      <c r="H40" s="16">
        <f t="shared" si="3"/>
        <v>1</v>
      </c>
      <c r="I40" s="42">
        <f t="shared" si="4"/>
        <v>4.7036688617121354E-2</v>
      </c>
      <c r="J40" s="7">
        <v>2</v>
      </c>
      <c r="K40" s="8">
        <v>2126</v>
      </c>
      <c r="L40" s="43">
        <f t="shared" si="0"/>
        <v>9.4073377234242712E-4</v>
      </c>
      <c r="M40" s="36">
        <v>6</v>
      </c>
      <c r="N40" s="44">
        <f t="shared" si="1"/>
        <v>2.8222013170272815E-3</v>
      </c>
      <c r="O40" s="50">
        <v>4.1000000000000003E-3</v>
      </c>
      <c r="P40" s="55">
        <f t="shared" si="2"/>
        <v>-3.1592662276575733E-3</v>
      </c>
    </row>
    <row r="41" spans="1:16" ht="30" customHeight="1" x14ac:dyDescent="0.25">
      <c r="A41" s="4" t="s">
        <v>30</v>
      </c>
      <c r="B41" s="9">
        <v>0</v>
      </c>
      <c r="C41" s="9">
        <v>0</v>
      </c>
      <c r="D41" s="13">
        <v>0</v>
      </c>
      <c r="E41" s="16">
        <v>0</v>
      </c>
      <c r="F41" s="10">
        <v>0</v>
      </c>
      <c r="G41" s="10">
        <v>0</v>
      </c>
      <c r="H41" s="16">
        <f t="shared" si="3"/>
        <v>0</v>
      </c>
      <c r="I41" s="42">
        <f t="shared" si="4"/>
        <v>0</v>
      </c>
      <c r="J41" s="7">
        <v>2</v>
      </c>
      <c r="K41" s="8">
        <v>1661</v>
      </c>
      <c r="L41" s="43">
        <f t="shared" si="0"/>
        <v>1.2040939193257074E-3</v>
      </c>
      <c r="M41" s="36">
        <v>41</v>
      </c>
      <c r="N41" s="44">
        <f t="shared" si="1"/>
        <v>2.4683925346177003E-2</v>
      </c>
      <c r="O41" s="50">
        <v>5.1999999999999998E-3</v>
      </c>
      <c r="P41" s="55">
        <f t="shared" si="2"/>
        <v>-3.9959060806742924E-3</v>
      </c>
    </row>
    <row r="42" spans="1:16" ht="30" customHeight="1" x14ac:dyDescent="0.25">
      <c r="A42" s="4" t="s">
        <v>37</v>
      </c>
      <c r="B42" s="9">
        <v>1</v>
      </c>
      <c r="C42" s="9">
        <v>0</v>
      </c>
      <c r="D42" s="13">
        <v>0</v>
      </c>
      <c r="E42" s="16">
        <v>0</v>
      </c>
      <c r="F42" s="10">
        <v>0</v>
      </c>
      <c r="G42" s="10">
        <v>0</v>
      </c>
      <c r="H42" s="16">
        <f t="shared" si="3"/>
        <v>1</v>
      </c>
      <c r="I42" s="42">
        <f t="shared" si="4"/>
        <v>8.5910652920962199E-2</v>
      </c>
      <c r="J42" s="7">
        <v>16</v>
      </c>
      <c r="K42" s="8">
        <v>1164</v>
      </c>
      <c r="L42" s="43">
        <f t="shared" si="0"/>
        <v>1.3745704467353952E-2</v>
      </c>
      <c r="M42" s="36">
        <v>31</v>
      </c>
      <c r="N42" s="44">
        <f t="shared" si="1"/>
        <v>2.6632302405498281E-2</v>
      </c>
      <c r="O42" s="50">
        <v>1.8499999999999999E-2</v>
      </c>
      <c r="P42" s="55">
        <f t="shared" si="2"/>
        <v>-4.7542955326460475E-3</v>
      </c>
    </row>
    <row r="43" spans="1:16" x14ac:dyDescent="0.25">
      <c r="A43" s="4" t="s">
        <v>40</v>
      </c>
      <c r="B43" s="13">
        <v>0</v>
      </c>
      <c r="C43" s="13">
        <v>0</v>
      </c>
      <c r="D43" s="13">
        <v>0</v>
      </c>
      <c r="E43" s="16">
        <v>0</v>
      </c>
      <c r="F43" s="13">
        <v>0</v>
      </c>
      <c r="G43" s="13">
        <v>0</v>
      </c>
      <c r="H43" s="16">
        <f t="shared" si="3"/>
        <v>0</v>
      </c>
      <c r="I43" s="42">
        <f t="shared" si="4"/>
        <v>0</v>
      </c>
      <c r="J43" s="7">
        <v>16</v>
      </c>
      <c r="K43" s="8">
        <v>1776</v>
      </c>
      <c r="L43" s="43">
        <f t="shared" si="0"/>
        <v>9.0090090090090089E-3</v>
      </c>
      <c r="M43" s="36">
        <v>5</v>
      </c>
      <c r="N43" s="44">
        <f t="shared" si="1"/>
        <v>2.8153153153153152E-3</v>
      </c>
      <c r="O43" s="50">
        <v>1.44E-2</v>
      </c>
      <c r="P43" s="55">
        <f t="shared" si="2"/>
        <v>-5.3909909909909907E-3</v>
      </c>
    </row>
    <row r="44" spans="1:16" x14ac:dyDescent="0.25">
      <c r="L44" s="11"/>
    </row>
    <row r="45" spans="1:16" x14ac:dyDescent="0.25">
      <c r="A45" s="5"/>
      <c r="B45" s="5"/>
      <c r="C45" s="5"/>
      <c r="D45" s="5"/>
      <c r="E45" s="12"/>
      <c r="F45" s="5"/>
      <c r="G45" s="5"/>
      <c r="H45" s="12"/>
      <c r="I45" s="12"/>
    </row>
  </sheetData>
  <autoFilter ref="A3:P3" xr:uid="{B0E350E3-E2EE-49A8-A7B9-16BBC8E0131A}">
    <sortState xmlns:xlrd2="http://schemas.microsoft.com/office/spreadsheetml/2017/richdata2" ref="A4:P43">
      <sortCondition descending="1" ref="P3"/>
    </sortState>
  </autoFilter>
  <mergeCells count="1"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по ГИР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Наталья</dc:creator>
  <cp:lastModifiedBy>Лагунова Дарья</cp:lastModifiedBy>
  <dcterms:created xsi:type="dcterms:W3CDTF">2026-08-19T02:47:32Z</dcterms:created>
  <dcterms:modified xsi:type="dcterms:W3CDTF">2026-08-27T02:22:21Z</dcterms:modified>
</cp:coreProperties>
</file>